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2\"/>
    </mc:Choice>
  </mc:AlternateContent>
  <xr:revisionPtr revIDLastSave="0" documentId="13_ncr:1_{E6C2538E-623F-4A79-9902-BC670B9254D1}" xr6:coauthVersionLast="47" xr6:coauthVersionMax="47" xr10:uidLastSave="{00000000-0000-0000-0000-000000000000}"/>
  <bookViews>
    <workbookView xWindow="6285" yWindow="-16095" windowWidth="21900" windowHeight="14895" xr2:uid="{00000000-000D-0000-FFFF-FFFF00000000}"/>
  </bookViews>
  <sheets>
    <sheet name="LOT 3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<sst xmlns="http://schemas.openxmlformats.org/spreadsheetml/2006/main" count="65" uniqueCount="58">
  <si>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</si>
  <si>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</si>
  <si>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</si>
  <si>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</si>
  <si>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</si>
  <si>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</si>
  <si>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</si>
  <si>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</si>
  <si>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</si>
  <si>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</si>
  <si>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</si>
  <si>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</si>
  <si>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</si>
  <si>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</si>
  <si>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</si>
  <si>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</si>
  <si>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</si>
  <si>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</si>
  <si>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</si>
  <si>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</si>
  <si>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</si>
  <si>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</si>
  <si>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</si>
  <si>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</si>
  <si>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</si>
  <si>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</si>
  <si>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</si>
  <si>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</si>
  <si>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</si>
  <si>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</si>
  <si>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</si>
  <si>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</si>
  <si>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</si>
  <si>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</si>
  <si>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</si>
  <si>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</si>
  <si>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</si>
  <si>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</si>
  <si>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</si>
  <si>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</si>
  <si>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</si>
  <si>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</si>
  <si>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</si>
  <si>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</si>
  <si>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</si>
  <si>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</si>
  <si>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</si>
  <si>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</si>
  <si>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</si>
  <si>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</si>
  <si>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</si>
  <si>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</si>
  <si>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</si>
  <si>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</si>
  <si>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oral/ nasal  2 llums sense baló. Diàmetre intern 2mm</t>
  </si>
  <si>
    <t>Tub endotraqueal oral/ nasal  2 llums sense baló 2. Diàmetre intern  2,5mm</t>
  </si>
  <si>
    <t xml:space="preserve">Tub endotraqueal oral /nasal  2 llums sense baló. Diàmetre intern 3mm </t>
  </si>
  <si>
    <t>Tub endotraqueal oral/ nasal  2 llums sense baló. Diàmetre intern 3,5mm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</si>
</sst>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1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241638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10" zoomScale="70" zoomScaleNormal="70" workbookViewId="0">
      <selection activeCell="A27" sqref="A27:G29"/>
    </sheetView>
  </sheetViews>
  <sheetFormatPr defaultRowHeight="14.4" x14ac:dyDescent="0.3"/>
  <cols>
    <col min="1" max="1" width="19.5546875" customWidth="1"/>
    <col min="2" max="2" width="13.554687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1.6640625" customWidth="1"/>
    <col min="11" max="11" width="16.44140625" customWidth="1"/>
    <col min="12" max="12" width="17.21875" customWidth="1"/>
    <col min="13" max="13" width="15.21875" bestFit="1" customWidth="1"/>
    <col min="14" max="14" width="11.77734375" customWidth="1"/>
    <col min="15" max="15" width="12.66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53" t="s">
        <v>18</v>
      </c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3"/>
      <c r="Q9" s="153"/>
      <c r="R9" s="153"/>
      <c r="S9" s="153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68" t="s">
        <v>9</v>
      </c>
      <c r="B10" s="168"/>
      <c r="C10" s="168"/>
      <c r="D10" s="170" t="s">
        <v>52</v>
      </c>
      <c r="E10" s="170"/>
      <c r="F10" s="170"/>
      <c r="G10" s="170"/>
      <c r="H10" s="170"/>
      <c r="I10" s="170"/>
      <c r="J10" s="170"/>
      <c r="K10" s="170"/>
      <c r="L10" s="170"/>
      <c r="M10" s="170"/>
      <c r="N10" s="170"/>
      <c r="O10" s="170"/>
      <c r="P10" s="170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69" t="s">
        <v>10</v>
      </c>
      <c r="B11" s="169"/>
      <c r="C11" s="169"/>
      <c r="D11" s="51"/>
      <c r="E11" s="114" t="s">
        <v>53</v>
      </c>
      <c r="F11" s="114"/>
      <c r="G11" s="114"/>
      <c r="H11" s="114"/>
      <c r="I11" s="114"/>
      <c r="J11" s="114"/>
      <c r="K11" s="114"/>
      <c r="L11" s="114"/>
      <c r="M11" s="114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0" t="s">
        <v>34</v>
      </c>
      <c r="B12" s="121"/>
      <c r="C12" s="121"/>
      <c r="D12" s="121"/>
      <c r="E12" s="121"/>
      <c r="F12" s="121"/>
      <c r="G12" s="121"/>
      <c r="H12" s="121"/>
      <c r="I12" s="121"/>
      <c r="J12" s="122"/>
      <c r="K12" s="120" t="s">
        <v>11</v>
      </c>
      <c r="L12" s="121"/>
      <c r="M12" s="121"/>
      <c r="N12" s="121"/>
      <c r="O12" s="121"/>
      <c r="P12" s="121"/>
      <c r="Q12" s="121"/>
      <c r="R12" s="121"/>
      <c r="S12" s="122"/>
      <c r="W12" s="26"/>
      <c r="X12" s="26"/>
    </row>
    <row r="13" spans="1:26" s="28" customFormat="1" ht="39" customHeight="1" x14ac:dyDescent="0.3">
      <c r="A13" s="48" t="s">
        <v>35</v>
      </c>
      <c r="B13" s="164"/>
      <c r="C13" s="165"/>
      <c r="D13" s="165"/>
      <c r="E13" s="166"/>
      <c r="F13" s="27" t="s">
        <v>36</v>
      </c>
      <c r="G13" s="164"/>
      <c r="H13" s="165"/>
      <c r="I13" s="165"/>
      <c r="J13" s="167"/>
      <c r="K13" s="156" t="s">
        <v>12</v>
      </c>
      <c r="L13" s="158"/>
      <c r="M13" s="159"/>
      <c r="N13" s="159"/>
      <c r="O13" s="159"/>
      <c r="P13" s="159"/>
      <c r="Q13" s="159"/>
      <c r="R13" s="159"/>
      <c r="S13" s="160"/>
      <c r="W13" s="26"/>
    </row>
    <row r="14" spans="1:26" s="28" customFormat="1" ht="39" customHeight="1" x14ac:dyDescent="0.3">
      <c r="A14" s="45" t="s">
        <v>37</v>
      </c>
      <c r="B14" s="117"/>
      <c r="C14" s="118"/>
      <c r="D14" s="118"/>
      <c r="E14" s="130"/>
      <c r="F14" s="29" t="s">
        <v>38</v>
      </c>
      <c r="G14" s="117"/>
      <c r="H14" s="118"/>
      <c r="I14" s="118"/>
      <c r="J14" s="119"/>
      <c r="K14" s="157"/>
      <c r="L14" s="161"/>
      <c r="M14" s="162"/>
      <c r="N14" s="162"/>
      <c r="O14" s="162"/>
      <c r="P14" s="162"/>
      <c r="Q14" s="162"/>
      <c r="R14" s="162"/>
      <c r="S14" s="163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15"/>
      <c r="E15" s="116"/>
      <c r="F15" s="29" t="s">
        <v>39</v>
      </c>
      <c r="G15" s="117"/>
      <c r="H15" s="118"/>
      <c r="I15" s="118"/>
      <c r="J15" s="119"/>
      <c r="K15" s="30" t="s">
        <v>14</v>
      </c>
      <c r="L15" s="154"/>
      <c r="M15" s="154"/>
      <c r="N15" s="154"/>
      <c r="O15" s="154"/>
      <c r="P15" s="154"/>
      <c r="Q15" s="154"/>
      <c r="R15" s="154"/>
      <c r="S15" s="155"/>
      <c r="W15" s="26"/>
    </row>
    <row r="16" spans="1:26" s="28" customFormat="1" ht="39" customHeight="1" x14ac:dyDescent="0.3">
      <c r="A16" s="45" t="s">
        <v>40</v>
      </c>
      <c r="B16" s="117"/>
      <c r="C16" s="118"/>
      <c r="D16" s="118"/>
      <c r="E16" s="130"/>
      <c r="F16" s="32" t="s">
        <v>41</v>
      </c>
      <c r="G16" s="33" t="s">
        <v>42</v>
      </c>
      <c r="H16" s="46"/>
      <c r="I16" s="33" t="s">
        <v>16</v>
      </c>
      <c r="J16" s="46"/>
      <c r="K16" s="131" t="s">
        <v>43</v>
      </c>
      <c r="L16" s="126"/>
      <c r="M16" s="126"/>
      <c r="N16" s="126"/>
      <c r="O16" s="126"/>
      <c r="P16" s="126"/>
      <c r="Q16" s="126"/>
      <c r="R16" s="126"/>
      <c r="S16" s="127"/>
      <c r="W16" s="26"/>
    </row>
    <row r="17" spans="1:26" s="34" customFormat="1" ht="39" customHeight="1" thickBot="1" x14ac:dyDescent="0.35">
      <c r="A17" s="49" t="s">
        <v>17</v>
      </c>
      <c r="B17" s="133"/>
      <c r="C17" s="134"/>
      <c r="D17" s="134"/>
      <c r="E17" s="135"/>
      <c r="F17" s="50" t="s">
        <v>44</v>
      </c>
      <c r="G17" s="136"/>
      <c r="H17" s="137"/>
      <c r="I17" s="137"/>
      <c r="J17" s="138"/>
      <c r="K17" s="132"/>
      <c r="L17" s="128"/>
      <c r="M17" s="128"/>
      <c r="N17" s="128"/>
      <c r="O17" s="128"/>
      <c r="P17" s="128"/>
      <c r="Q17" s="128"/>
      <c r="R17" s="128"/>
      <c r="S17" s="129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38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38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38"/>
      <c r="K20" s="35"/>
      <c r="L20" s="38"/>
      <c r="M20" s="38"/>
      <c r="N20" s="38"/>
      <c r="O20" s="38"/>
      <c r="P20" s="142" t="s">
        <v>25</v>
      </c>
      <c r="Q20" s="143"/>
      <c r="R20" s="144" t="s">
        <v>26</v>
      </c>
      <c r="S20" s="145"/>
      <c r="W20" s="26"/>
    </row>
    <row r="21" spans="1:26" s="15" customFormat="1" ht="108" customHeight="1" thickBot="1" x14ac:dyDescent="0.35">
      <c r="A21" s="56" t="s">
        <v>0</v>
      </c>
      <c r="B21" s="57" t="s">
        <v>46</v>
      </c>
      <c r="C21" s="139" t="s">
        <v>8</v>
      </c>
      <c r="D21" s="13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60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92" t="s">
        <v>5</v>
      </c>
      <c r="R21" s="89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46">
        <v>35</v>
      </c>
      <c r="B22" s="75">
        <v>2003502</v>
      </c>
      <c r="C22" s="140" t="s">
        <v>54</v>
      </c>
      <c r="D22" s="141" t="s">
        <v>54</v>
      </c>
      <c r="E22" s="76"/>
      <c r="F22" s="76"/>
      <c r="G22" s="77"/>
      <c r="H22" s="95">
        <v>20</v>
      </c>
      <c r="I22" s="78" t="s">
        <v>20</v>
      </c>
      <c r="J22" s="97">
        <v>8</v>
      </c>
      <c r="K22" s="79">
        <f t="shared" ref="K22:K25" si="0">H22*J22</f>
        <v>160</v>
      </c>
      <c r="L22" s="80" t="e">
        <f t="shared" ref="L22:L25" si="1">M22/G22</f>
        <v>#DIV/0!</v>
      </c>
      <c r="M22" s="81"/>
      <c r="N22" s="82"/>
      <c r="O22" s="85"/>
      <c r="P22" s="87">
        <f t="shared" ref="P22:P25" si="2">M22*(1-O22)</f>
        <v>0</v>
      </c>
      <c r="Q22" s="93">
        <f t="shared" ref="Q22:Q25" si="3">IF(ISERROR(P22/G22),0,(P22/G22)*H22)</f>
        <v>0</v>
      </c>
      <c r="R22" s="90" t="e">
        <f t="shared" ref="R22:R25" si="4">ROUNDUP((H22/G22),0)</f>
        <v>#DIV/0!</v>
      </c>
      <c r="S22" s="83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47"/>
      <c r="B23" s="67">
        <v>2003503</v>
      </c>
      <c r="C23" s="149" t="s">
        <v>55</v>
      </c>
      <c r="D23" s="150" t="s">
        <v>55</v>
      </c>
      <c r="E23" s="68"/>
      <c r="F23" s="68"/>
      <c r="G23" s="69"/>
      <c r="H23" s="96">
        <v>60</v>
      </c>
      <c r="I23" s="70" t="s">
        <v>20</v>
      </c>
      <c r="J23" s="98">
        <v>8</v>
      </c>
      <c r="K23" s="71">
        <f t="shared" si="0"/>
        <v>480</v>
      </c>
      <c r="L23" s="72" t="e">
        <f t="shared" si="1"/>
        <v>#DIV/0!</v>
      </c>
      <c r="M23" s="73"/>
      <c r="N23" s="74"/>
      <c r="O23" s="86"/>
      <c r="P23" s="88">
        <f t="shared" si="2"/>
        <v>0</v>
      </c>
      <c r="Q23" s="94">
        <f t="shared" si="3"/>
        <v>0</v>
      </c>
      <c r="R23" s="91" t="e">
        <f t="shared" si="4"/>
        <v>#DIV/0!</v>
      </c>
      <c r="S23" s="84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47"/>
      <c r="B24" s="67">
        <v>2003504</v>
      </c>
      <c r="C24" s="149" t="s">
        <v>56</v>
      </c>
      <c r="D24" s="150" t="s">
        <v>56</v>
      </c>
      <c r="E24" s="68"/>
      <c r="F24" s="68"/>
      <c r="G24" s="69"/>
      <c r="H24" s="96">
        <v>40</v>
      </c>
      <c r="I24" s="70" t="s">
        <v>20</v>
      </c>
      <c r="J24" s="98">
        <v>8</v>
      </c>
      <c r="K24" s="71">
        <f t="shared" si="0"/>
        <v>320</v>
      </c>
      <c r="L24" s="72" t="e">
        <f t="shared" si="1"/>
        <v>#DIV/0!</v>
      </c>
      <c r="M24" s="73"/>
      <c r="N24" s="74"/>
      <c r="O24" s="86"/>
      <c r="P24" s="88">
        <f t="shared" si="2"/>
        <v>0</v>
      </c>
      <c r="Q24" s="94">
        <f t="shared" ref="Q24" si="6">IF(ISERROR(P24/G24),0,(P24/G24)*H24)</f>
        <v>0</v>
      </c>
      <c r="R24" s="91" t="e">
        <f t="shared" ref="R24" si="7">ROUNDUP((H24/G24),0)</f>
        <v>#DIV/0!</v>
      </c>
      <c r="S24" s="84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35">
      <c r="A25" s="148"/>
      <c r="B25" s="99">
        <v>2003505</v>
      </c>
      <c r="C25" s="151" t="s">
        <v>57</v>
      </c>
      <c r="D25" s="152" t="s">
        <v>57</v>
      </c>
      <c r="E25" s="100"/>
      <c r="F25" s="100"/>
      <c r="G25" s="101"/>
      <c r="H25" s="102">
        <v>20</v>
      </c>
      <c r="I25" s="103" t="s">
        <v>20</v>
      </c>
      <c r="J25" s="104">
        <v>8</v>
      </c>
      <c r="K25" s="105">
        <f t="shared" si="0"/>
        <v>160</v>
      </c>
      <c r="L25" s="106" t="e">
        <f t="shared" si="1"/>
        <v>#DIV/0!</v>
      </c>
      <c r="M25" s="107"/>
      <c r="N25" s="108"/>
      <c r="O25" s="109"/>
      <c r="P25" s="110">
        <f t="shared" si="2"/>
        <v>0</v>
      </c>
      <c r="Q25" s="111">
        <f t="shared" si="3"/>
        <v>0</v>
      </c>
      <c r="R25" s="112" t="e">
        <f t="shared" si="4"/>
        <v>#DIV/0!</v>
      </c>
      <c r="S25" s="113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125"/>
      <c r="B27" s="125"/>
      <c r="C27" s="125"/>
      <c r="D27" s="125"/>
      <c r="E27" s="125"/>
      <c r="F27" s="125"/>
      <c r="G27" s="125"/>
      <c r="H27" s="22"/>
      <c r="I27" s="1"/>
      <c r="J27" s="1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25"/>
      <c r="B28" s="125"/>
      <c r="C28" s="125"/>
      <c r="D28" s="125"/>
      <c r="E28" s="125"/>
      <c r="F28" s="125"/>
      <c r="G28" s="125"/>
      <c r="H28" s="22"/>
      <c r="I28" s="23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5">
      <c r="A29" s="125"/>
      <c r="B29" s="125"/>
      <c r="C29" s="125"/>
      <c r="D29" s="125"/>
      <c r="E29" s="125"/>
      <c r="F29" s="125"/>
      <c r="G29" s="125"/>
      <c r="H29" s="22"/>
      <c r="I29" s="1"/>
      <c r="J29" s="5" t="s">
        <v>47</v>
      </c>
      <c r="K29" s="6">
        <f>SUM(K22:K28)</f>
        <v>1120</v>
      </c>
      <c r="L29" s="24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"/>
      <c r="B30" s="1"/>
      <c r="C30" s="1"/>
      <c r="D30" s="20"/>
      <c r="E30" s="21"/>
      <c r="F30" s="18"/>
      <c r="G30" s="19"/>
      <c r="H30" s="22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39"/>
      <c r="B31" s="39"/>
      <c r="C31" s="39"/>
      <c r="D31" s="39"/>
      <c r="E31" s="39"/>
      <c r="G31" s="40" t="s">
        <v>51</v>
      </c>
      <c r="J31" s="39"/>
      <c r="K31" s="6">
        <f>K29*2</f>
        <v>2240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54"/>
      <c r="Q33" s="54"/>
      <c r="R33" s="54"/>
      <c r="S33" s="54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" t="s">
        <v>23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32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24</v>
      </c>
      <c r="B39" s="11"/>
      <c r="C39" s="11"/>
      <c r="D39" s="11"/>
      <c r="E39" s="11"/>
      <c r="F39" s="11"/>
      <c r="G39" s="11"/>
      <c r="H39" s="55"/>
      <c r="I39" s="11"/>
      <c r="J39" s="11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28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29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30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23" t="s">
        <v>48</v>
      </c>
      <c r="B47" s="123"/>
      <c r="C47" s="123"/>
      <c r="D47" s="123"/>
      <c r="E47" s="123"/>
      <c r="F47" s="123"/>
      <c r="G47" s="123"/>
      <c r="H47" s="123"/>
      <c r="I47" s="123"/>
      <c r="J47" s="123"/>
      <c r="K47" s="123"/>
      <c r="L47" s="123"/>
      <c r="M47" s="123"/>
      <c r="N47" s="123"/>
      <c r="O47" s="123"/>
      <c r="P47" s="123"/>
      <c r="Q47" s="123"/>
      <c r="R47" s="123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23" t="s">
        <v>31</v>
      </c>
      <c r="B49" s="124"/>
      <c r="C49" s="124"/>
      <c r="D49" s="124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24"/>
      <c r="Q49" s="124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4"/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A22:A25"/>
    <mergeCell ref="C23:D23"/>
    <mergeCell ref="C25:D25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2025-10-15T10:37:03Z</dcterms:modified>
</cp:coreProperties>
</file>